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romeroblanco\OneDrive - Conseil Départemental de la Seine Saint Denis\Documents CRP\CRP pour les acteurs\"/>
    </mc:Choice>
  </mc:AlternateContent>
  <xr:revisionPtr revIDLastSave="63" documentId="13_ncr:1_{468E7283-DC82-4BA3-ADF7-12ACABC46094}" xr6:coauthVersionLast="36" xr6:coauthVersionMax="36" xr10:uidLastSave="{D7DC312D-F54E-46B1-B24F-8831F5CDD23B}"/>
  <bookViews>
    <workbookView xWindow="0" yWindow="0" windowWidth="19200" windowHeight="6950" xr2:uid="{00000000-000D-0000-FFFF-FFFF00000000}"/>
  </bookViews>
  <sheets>
    <sheet name="Avec exemple" sheetId="3" r:id="rId1"/>
    <sheet name="Sans Exemple" sheetId="4" r:id="rId2"/>
    <sheet name="Feuil1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4" l="1"/>
  <c r="C20" i="3"/>
  <c r="C6" i="3" l="1"/>
  <c r="C9" i="3"/>
  <c r="C15" i="3"/>
  <c r="C16" i="3" l="1"/>
  <c r="C17" i="3" s="1"/>
  <c r="C18" i="3" s="1"/>
  <c r="B15" i="4"/>
  <c r="B18" i="4" s="1"/>
  <c r="B6" i="4" l="1"/>
  <c r="B16" i="4" s="1"/>
  <c r="B9" i="4" l="1"/>
  <c r="B17" i="4" l="1"/>
  <c r="M4" i="5" s="1"/>
  <c r="B19" i="4"/>
  <c r="M10" i="5"/>
  <c r="L10" i="5"/>
  <c r="K10" i="5"/>
  <c r="K4" i="5" l="1"/>
  <c r="L4" i="5"/>
</calcChain>
</file>

<file path=xl/sharedStrings.xml><?xml version="1.0" encoding="utf-8"?>
<sst xmlns="http://schemas.openxmlformats.org/spreadsheetml/2006/main" count="68" uniqueCount="39">
  <si>
    <t>ANALYSE DOSSIER FSL MAINTIEN</t>
  </si>
  <si>
    <t>SOMMES A INDIQUER</t>
  </si>
  <si>
    <t xml:space="preserve">MONTANT APL </t>
  </si>
  <si>
    <t>MONTANT RLS</t>
  </si>
  <si>
    <t>MONTANT ABANDON DE CREANCE</t>
  </si>
  <si>
    <t>RAPPEL APL</t>
  </si>
  <si>
    <t xml:space="preserve">2 400 € </t>
  </si>
  <si>
    <t>2400/320 = 7.5</t>
  </si>
  <si>
    <t xml:space="preserve">3x320 = 960 </t>
  </si>
  <si>
    <t>MONTANT TOTAL VERSE PAR LE MENAGE DURANT LA PERIODE REQUISE</t>
  </si>
  <si>
    <t>500 € X 12= 6000 €</t>
  </si>
  <si>
    <t>500 – 150 – 30 = 320</t>
  </si>
  <si>
    <t>Calcul Maintien</t>
  </si>
  <si>
    <t>UN EXEMPLE DE SITUATION</t>
  </si>
  <si>
    <t>DETTE &lt; 3000€</t>
  </si>
  <si>
    <t>NB mois d'impayés</t>
  </si>
  <si>
    <t>NB mois de reprise requis</t>
  </si>
  <si>
    <t>3000€ &lt; DETTE &lt; 6000€</t>
  </si>
  <si>
    <t>DETTE &gt; 6000€</t>
  </si>
  <si>
    <t>reprise si &lt;3000</t>
  </si>
  <si>
    <t>reprise si &gt;6000</t>
  </si>
  <si>
    <t>reprise entre 3000 et  6000</t>
  </si>
  <si>
    <t>SANS EXEMPLE</t>
  </si>
  <si>
    <t>EXEMPLE</t>
  </si>
  <si>
    <r>
      <rPr>
        <b/>
        <sz val="11"/>
        <color theme="1"/>
        <rFont val="Calibri"/>
        <family val="2"/>
        <scheme val="minor"/>
      </rPr>
      <t xml:space="preserve">MONTANT DU LOYER TOTAL
</t>
    </r>
    <r>
      <rPr>
        <sz val="11"/>
        <color theme="1"/>
        <rFont val="Calibri"/>
        <family val="2"/>
        <scheme val="minor"/>
      </rPr>
      <t>(CHARGES COMPRISES)</t>
    </r>
  </si>
  <si>
    <r>
      <rPr>
        <b/>
        <sz val="11"/>
        <color theme="1"/>
        <rFont val="Calibri"/>
        <family val="2"/>
        <scheme val="minor"/>
      </rPr>
      <t>PLAFOND D’INTERVENTION DU FSL</t>
    </r>
    <r>
      <rPr>
        <sz val="11"/>
        <color theme="1"/>
        <rFont val="Calibri"/>
        <family val="2"/>
        <scheme val="minor"/>
      </rPr>
      <t xml:space="preserve"> 
(Montant du loyer charges comprises x 12)</t>
    </r>
  </si>
  <si>
    <r>
      <rPr>
        <b/>
        <sz val="11"/>
        <color theme="1"/>
        <rFont val="Calibri"/>
        <family val="2"/>
        <scheme val="minor"/>
      </rPr>
      <t xml:space="preserve">MONTANT DU LOYER RESIDUEL (LR)
</t>
    </r>
    <r>
      <rPr>
        <sz val="11"/>
        <color theme="1"/>
        <rFont val="Calibri"/>
        <family val="2"/>
        <scheme val="minor"/>
      </rPr>
      <t>(Loyer charges comprises – APL – RLS)</t>
    </r>
  </si>
  <si>
    <r>
      <rPr>
        <b/>
        <sz val="11"/>
        <color theme="1"/>
        <rFont val="Calibri"/>
        <family val="2"/>
        <scheme val="minor"/>
      </rPr>
      <t xml:space="preserve">DETTE A CHARGE DU FSL  
</t>
    </r>
    <r>
      <rPr>
        <sz val="11"/>
        <color theme="1"/>
        <rFont val="Calibri"/>
        <family val="2"/>
        <scheme val="minor"/>
      </rPr>
      <t>(Dette totale – Abandon de créance – Rappel APL)</t>
    </r>
  </si>
  <si>
    <r>
      <rPr>
        <b/>
        <sz val="11"/>
        <color theme="1"/>
        <rFont val="Calibri"/>
        <family val="2"/>
        <scheme val="minor"/>
      </rPr>
      <t>CALCUL DU NOMBRE DE MOIS D’IMPAYES</t>
    </r>
    <r>
      <rPr>
        <sz val="11"/>
        <color theme="1"/>
        <rFont val="Calibri"/>
        <family val="2"/>
        <scheme val="minor"/>
      </rPr>
      <t xml:space="preserve"> 
(Dette à charge du FSL / Loyer résiduel)</t>
    </r>
  </si>
  <si>
    <r>
      <t xml:space="preserve">MONTANT DE REPRISE DE PAIEMENT REQUIS </t>
    </r>
    <r>
      <rPr>
        <sz val="11"/>
        <color theme="1"/>
        <rFont val="Calibri"/>
        <family val="2"/>
        <scheme val="minor"/>
      </rPr>
      <t>(Nombre de mois de reprise requis X Montant du loyer résiduel)</t>
    </r>
  </si>
  <si>
    <t>RAPPEL RLS</t>
  </si>
  <si>
    <t xml:space="preserve">Proposition </t>
  </si>
  <si>
    <t>Accord</t>
  </si>
  <si>
    <t xml:space="preserve">Nom : </t>
  </si>
  <si>
    <r>
      <rPr>
        <b/>
        <sz val="11"/>
        <color theme="1"/>
        <rFont val="Calibri"/>
        <family val="2"/>
        <scheme val="minor"/>
      </rPr>
      <t xml:space="preserve">NOMBRE DE MOIS DE REPRISE REQUIS
</t>
    </r>
    <r>
      <rPr>
        <sz val="11"/>
        <color theme="1"/>
        <rFont val="Calibri"/>
        <family val="2"/>
        <scheme val="minor"/>
      </rPr>
      <t>(dans le cadre du règlement FSL page 27)</t>
    </r>
  </si>
  <si>
    <r>
      <rPr>
        <b/>
        <sz val="11"/>
        <color theme="1"/>
        <rFont val="Calibri"/>
        <family val="2"/>
        <scheme val="minor"/>
      </rPr>
      <t xml:space="preserve">DATE DE L'INSTRUCTION DE LA DEMANDE
</t>
    </r>
    <r>
      <rPr>
        <sz val="11"/>
        <color theme="1"/>
        <rFont val="Calibri"/>
        <family val="2"/>
        <scheme val="minor"/>
      </rPr>
      <t>(Obligatoire de remplir sous format JJ/MM/AAAA)</t>
    </r>
  </si>
  <si>
    <r>
      <rPr>
        <b/>
        <sz val="11"/>
        <color theme="1"/>
        <rFont val="Calibri"/>
        <family val="2"/>
        <scheme val="minor"/>
      </rPr>
      <t xml:space="preserve">DATE DU DECOMPTE LOCATIF
</t>
    </r>
    <r>
      <rPr>
        <sz val="11"/>
        <color theme="1"/>
        <rFont val="Calibri"/>
        <family val="2"/>
        <scheme val="minor"/>
      </rPr>
      <t>(Obligatoire de remplir sous format JJ/MM/AAAA)</t>
    </r>
  </si>
  <si>
    <r>
      <rPr>
        <b/>
        <sz val="11"/>
        <color theme="1"/>
        <rFont val="Calibri"/>
        <family val="2"/>
        <scheme val="minor"/>
      </rPr>
      <t>MONTANT DE LA DETTE TOTALE</t>
    </r>
    <r>
      <rPr>
        <sz val="11"/>
        <color theme="1"/>
        <rFont val="Calibri"/>
        <family val="2"/>
        <scheme val="minor"/>
      </rPr>
      <t xml:space="preserve"> 
 (A la date de l’étude de la demande)
</t>
    </r>
    <r>
      <rPr>
        <b/>
        <sz val="11"/>
        <color rgb="FFC00000"/>
        <rFont val="Calibri"/>
        <family val="2"/>
        <scheme val="minor"/>
      </rPr>
      <t>Ne pas compter le loyer courant</t>
    </r>
  </si>
  <si>
    <t>Remplissez uniquement les cases blanches et les dates dans la colonne "Calcul maintien"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</si>
</sst>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#,##0.00\ _€"/>
    <numFmt numFmtId="165" formatCode="#,##0.00\ &quot;€&quot;"/>
    <numFmt numFmtId="166" formatCode="#,##0.000\ _€"/>
    <numFmt numFmtId="167" formatCode="#,##0.0000\ _€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9" fillId="3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165" fontId="13" fillId="0" borderId="2" xfId="0" applyNumberFormat="1" applyFont="1" applyBorder="1" applyAlignment="1" applyProtection="1">
      <alignment horizontal="center" vertical="center" wrapText="1"/>
      <protection locked="0"/>
    </xf>
    <xf numFmtId="165" fontId="13" fillId="0" borderId="12" xfId="0" applyNumberFormat="1" applyFont="1" applyBorder="1" applyAlignment="1" applyProtection="1">
      <alignment horizontal="center" vertical="center" wrapText="1"/>
      <protection locked="0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12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8" fontId="13" fillId="0" borderId="14" xfId="0" applyNumberFormat="1" applyFont="1" applyBorder="1" applyAlignment="1" applyProtection="1">
      <alignment horizontal="center" vertical="center"/>
      <protection locked="0"/>
    </xf>
    <xf numFmtId="8" fontId="13" fillId="0" borderId="5" xfId="0" applyNumberFormat="1" applyFont="1" applyBorder="1" applyAlignment="1" applyProtection="1">
      <alignment horizontal="center" vertical="center"/>
      <protection locked="0"/>
    </xf>
    <xf numFmtId="165" fontId="9" fillId="2" borderId="6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8" fontId="13" fillId="0" borderId="3" xfId="0" applyNumberFormat="1" applyFont="1" applyBorder="1" applyAlignment="1" applyProtection="1">
      <alignment horizontal="center" vertical="center"/>
      <protection locked="0"/>
    </xf>
    <xf numFmtId="8" fontId="13" fillId="0" borderId="4" xfId="0" applyNumberFormat="1" applyFont="1" applyBorder="1" applyAlignment="1" applyProtection="1">
      <alignment horizontal="center" vertical="center"/>
      <protection locked="0"/>
    </xf>
    <xf numFmtId="8" fontId="13" fillId="0" borderId="11" xfId="0" applyNumberFormat="1" applyFont="1" applyBorder="1" applyAlignment="1" applyProtection="1">
      <alignment horizontal="center" vertical="center"/>
      <protection locked="0"/>
    </xf>
    <xf numFmtId="8" fontId="13" fillId="0" borderId="8" xfId="0" applyNumberFormat="1" applyFont="1" applyBorder="1" applyAlignment="1" applyProtection="1">
      <alignment horizontal="center" vertical="center"/>
      <protection locked="0"/>
    </xf>
    <xf numFmtId="8" fontId="13" fillId="0" borderId="9" xfId="0" applyNumberFormat="1" applyFont="1" applyBorder="1" applyAlignment="1" applyProtection="1">
      <alignment horizontal="center" vertical="center"/>
      <protection locked="0"/>
    </xf>
    <xf numFmtId="8" fontId="13" fillId="0" borderId="10" xfId="0" applyNumberFormat="1" applyFont="1" applyBorder="1" applyAlignment="1" applyProtection="1">
      <alignment horizontal="center" vertical="center"/>
      <protection locked="0"/>
    </xf>
    <xf numFmtId="166" fontId="9" fillId="2" borderId="2" xfId="0" applyNumberFormat="1" applyFont="1" applyFill="1" applyBorder="1" applyAlignment="1">
      <alignment horizontal="center" vertical="center"/>
    </xf>
    <xf numFmtId="166" fontId="9" fillId="2" borderId="1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14" fontId="0" fillId="4" borderId="6" xfId="0" applyNumberFormat="1" applyFont="1" applyFill="1" applyBorder="1" applyAlignment="1" applyProtection="1">
      <alignment horizontal="center" vertical="center"/>
      <protection locked="0"/>
    </xf>
    <xf numFmtId="14" fontId="0" fillId="4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14" fontId="0" fillId="4" borderId="18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wrapText="1"/>
    </xf>
    <xf numFmtId="6" fontId="6" fillId="0" borderId="18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wrapText="1"/>
    </xf>
    <xf numFmtId="14" fontId="0" fillId="4" borderId="18" xfId="0" applyNumberFormat="1" applyFont="1" applyFill="1" applyBorder="1" applyAlignment="1" applyProtection="1">
      <alignment horizontal="center" vertical="center"/>
      <protection locked="0"/>
    </xf>
    <xf numFmtId="164" fontId="1" fillId="2" borderId="18" xfId="0" applyNumberFormat="1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2" fillId="0" borderId="18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4" fontId="0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0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0" fillId="4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showGridLines="0" tabSelected="1" zoomScale="110" zoomScaleNormal="110" workbookViewId="0">
      <selection activeCell="B14" sqref="B14"/>
    </sheetView>
  </sheetViews>
  <sheetFormatPr baseColWidth="10" defaultRowHeight="14.5" x14ac:dyDescent="0.35"/>
  <cols>
    <col min="1" max="1" width="54.26953125" customWidth="1"/>
    <col min="2" max="2" width="23.81640625" customWidth="1"/>
    <col min="3" max="3" width="42.81640625" customWidth="1"/>
  </cols>
  <sheetData>
    <row r="1" spans="1:3" ht="27" customHeight="1" x14ac:dyDescent="0.35">
      <c r="A1" s="18" t="s">
        <v>0</v>
      </c>
      <c r="B1" s="21" t="s">
        <v>33</v>
      </c>
      <c r="C1" s="19"/>
    </row>
    <row r="2" spans="1:3" ht="15" thickBot="1" x14ac:dyDescent="0.4">
      <c r="A2" s="55" t="s">
        <v>38</v>
      </c>
      <c r="B2" s="55"/>
      <c r="C2" s="55"/>
    </row>
    <row r="3" spans="1:3" ht="33" customHeight="1" thickTop="1" thickBot="1" x14ac:dyDescent="0.4">
      <c r="A3" s="56" t="s">
        <v>1</v>
      </c>
      <c r="B3" s="57" t="s">
        <v>13</v>
      </c>
      <c r="C3" s="56" t="s">
        <v>12</v>
      </c>
    </row>
    <row r="4" spans="1:3" ht="30" thickTop="1" thickBot="1" x14ac:dyDescent="0.4">
      <c r="A4" s="58" t="s">
        <v>35</v>
      </c>
      <c r="B4" s="59">
        <v>45784</v>
      </c>
      <c r="C4" s="80"/>
    </row>
    <row r="5" spans="1:3" ht="30" thickTop="1" thickBot="1" x14ac:dyDescent="0.4">
      <c r="A5" s="60" t="s">
        <v>24</v>
      </c>
      <c r="B5" s="61">
        <v>500</v>
      </c>
      <c r="C5" s="62"/>
    </row>
    <row r="6" spans="1:3" ht="30" thickTop="1" thickBot="1" x14ac:dyDescent="0.4">
      <c r="A6" s="63" t="s">
        <v>25</v>
      </c>
      <c r="B6" s="64" t="s">
        <v>10</v>
      </c>
      <c r="C6" s="65">
        <f>C5*12</f>
        <v>0</v>
      </c>
    </row>
    <row r="7" spans="1:3" ht="16.5" thickTop="1" thickBot="1" x14ac:dyDescent="0.4">
      <c r="A7" s="60" t="s">
        <v>2</v>
      </c>
      <c r="B7" s="61">
        <v>150</v>
      </c>
      <c r="C7" s="62"/>
    </row>
    <row r="8" spans="1:3" ht="16.5" thickTop="1" thickBot="1" x14ac:dyDescent="0.4">
      <c r="A8" s="60" t="s">
        <v>3</v>
      </c>
      <c r="B8" s="61">
        <v>30</v>
      </c>
      <c r="C8" s="62"/>
    </row>
    <row r="9" spans="1:3" ht="30" thickTop="1" thickBot="1" x14ac:dyDescent="0.4">
      <c r="A9" s="63" t="s">
        <v>26</v>
      </c>
      <c r="B9" s="64" t="s">
        <v>11</v>
      </c>
      <c r="C9" s="65">
        <f>C5-C7-C8</f>
        <v>0</v>
      </c>
    </row>
    <row r="10" spans="1:3" ht="44.5" thickTop="1" thickBot="1" x14ac:dyDescent="0.4">
      <c r="A10" s="60" t="s">
        <v>37</v>
      </c>
      <c r="B10" s="61">
        <v>2400</v>
      </c>
      <c r="C10" s="66"/>
    </row>
    <row r="11" spans="1:3" ht="16.5" thickTop="1" thickBot="1" x14ac:dyDescent="0.4">
      <c r="A11" s="67" t="s">
        <v>4</v>
      </c>
      <c r="B11" s="61">
        <v>0</v>
      </c>
      <c r="C11" s="62"/>
    </row>
    <row r="12" spans="1:3" ht="16.5" thickTop="1" thickBot="1" x14ac:dyDescent="0.4">
      <c r="A12" s="67" t="s">
        <v>5</v>
      </c>
      <c r="B12" s="61">
        <v>0</v>
      </c>
      <c r="C12" s="62"/>
    </row>
    <row r="13" spans="1:3" ht="16.5" thickTop="1" thickBot="1" x14ac:dyDescent="0.4">
      <c r="A13" s="67" t="s">
        <v>30</v>
      </c>
      <c r="B13" s="61">
        <v>0</v>
      </c>
      <c r="C13" s="62"/>
    </row>
    <row r="14" spans="1:3" ht="33" customHeight="1" thickTop="1" thickBot="1" x14ac:dyDescent="0.4">
      <c r="A14" s="58" t="s">
        <v>36</v>
      </c>
      <c r="B14" s="68">
        <v>45777</v>
      </c>
      <c r="C14" s="68"/>
    </row>
    <row r="15" spans="1:3" ht="32" customHeight="1" thickTop="1" thickBot="1" x14ac:dyDescent="0.4">
      <c r="A15" s="63" t="s">
        <v>27</v>
      </c>
      <c r="B15" s="64" t="s">
        <v>6</v>
      </c>
      <c r="C15" s="65">
        <f>C10-C11-C12-C13</f>
        <v>0</v>
      </c>
    </row>
    <row r="16" spans="1:3" ht="36.65" customHeight="1" thickTop="1" thickBot="1" x14ac:dyDescent="0.4">
      <c r="A16" s="63" t="s">
        <v>28</v>
      </c>
      <c r="B16" s="64" t="s">
        <v>7</v>
      </c>
      <c r="C16" s="69" t="e">
        <f>C15/C9</f>
        <v>#DIV/0!</v>
      </c>
    </row>
    <row r="17" spans="1:5" ht="35.5" customHeight="1" thickTop="1" thickBot="1" x14ac:dyDescent="0.4">
      <c r="A17" s="63" t="s">
        <v>34</v>
      </c>
      <c r="B17" s="64">
        <v>3</v>
      </c>
      <c r="C17" s="70" t="e">
        <f>IF(AND(C15&lt;3000, C16&lt;12), 2,
  IF(AND(C15&lt;3000, C16&gt;=12), 3,
    IF(AND(C15&gt;=3000, C15&lt;6000, C16&lt;12), 3,
      IF(AND(C15&gt;=3000, C15&lt;6000, C16&gt;=12), 4,
        IF(AND(C15&gt;=6000, C16&lt;12), 4,
          IF(AND(C15&gt;=6000, C16&gt;=12), 5))))))</f>
        <v>#DIV/0!</v>
      </c>
    </row>
    <row r="18" spans="1:5" ht="14.5" customHeight="1" thickTop="1" thickBot="1" x14ac:dyDescent="0.4">
      <c r="A18" s="71" t="s">
        <v>29</v>
      </c>
      <c r="B18" s="64" t="s">
        <v>8</v>
      </c>
      <c r="C18" s="65" t="e">
        <f>C17*C9</f>
        <v>#DIV/0!</v>
      </c>
    </row>
    <row r="19" spans="1:5" ht="39" customHeight="1" thickTop="1" thickBot="1" x14ac:dyDescent="0.4">
      <c r="A19" s="67" t="s">
        <v>9</v>
      </c>
      <c r="B19" s="74">
        <v>1200</v>
      </c>
      <c r="C19" s="75"/>
    </row>
    <row r="20" spans="1:5" ht="45" customHeight="1" thickTop="1" thickBot="1" x14ac:dyDescent="0.4">
      <c r="A20" s="72" t="s">
        <v>31</v>
      </c>
      <c r="B20" s="73" t="s">
        <v>32</v>
      </c>
      <c r="C20" s="76" t="str">
        <f>IF(OR(C4="",C14=""),"Veuillez renseigner les dates",IF(C4&gt;C14+60,"Vous ne pouvez pas traiter ce dossier, demandez un décompte locatif à jour",IF(AND(C19&gt;=C18,C15&lt;=C6),"Accord","Refus")))</f>
        <v>Veuillez renseigner les dates</v>
      </c>
      <c r="E20" s="77"/>
    </row>
    <row r="21" spans="1:5" ht="15" thickTop="1" x14ac:dyDescent="0.35"/>
  </sheetData>
  <sheetProtection sheet="1" selectLockedCells="1"/>
  <mergeCells count="1">
    <mergeCell ref="A2:C2"/>
  </mergeCells>
  <conditionalFormatting sqref="C20">
    <cfRule type="containsText" dxfId="14" priority="1" operator="containsText" text="Veuillez renseigner les dates">
      <formula>NOT(ISERROR(SEARCH("Veuillez renseigner les dates",C20)))</formula>
    </cfRule>
    <cfRule type="containsText" dxfId="13" priority="2" operator="containsText" text="Vous ne pouvez pas traiter ce dossier">
      <formula>NOT(ISERROR(SEARCH("Vous ne pouvez pas traiter ce dossier",C20)))</formula>
    </cfRule>
    <cfRule type="containsText" dxfId="12" priority="7" operator="containsText" text="Refus">
      <formula>NOT(ISERROR(SEARCH("Refus",C20)))</formula>
    </cfRule>
    <cfRule type="containsText" dxfId="11" priority="8" operator="containsText" text="Accord">
      <formula>NOT(ISERROR(SEARCH("Accord",C20)))</formula>
    </cfRule>
  </conditionalFormatting>
  <conditionalFormatting sqref="C15">
    <cfRule type="cellIs" dxfId="10" priority="6" operator="greaterThan">
      <formula>$C$6</formula>
    </cfRule>
  </conditionalFormatting>
  <conditionalFormatting sqref="E20">
    <cfRule type="containsText" dxfId="9" priority="3" operator="containsText" text="Refus">
      <formula>NOT(ISERROR(SEARCH("Refus",E20)))</formula>
    </cfRule>
    <cfRule type="containsText" dxfId="8" priority="4" operator="containsText" text="Accord">
      <formula>NOT(ISERROR(SEARCH("Accord",E20)))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"/>
  <sheetViews>
    <sheetView showGridLines="0" zoomScale="110" zoomScaleNormal="110" workbookViewId="0">
      <selection activeCell="B14" sqref="B14:C14"/>
    </sheetView>
  </sheetViews>
  <sheetFormatPr baseColWidth="10" defaultRowHeight="14.5" x14ac:dyDescent="0.35"/>
  <cols>
    <col min="1" max="1" width="54.26953125" customWidth="1"/>
    <col min="2" max="2" width="7.7265625" customWidth="1"/>
    <col min="3" max="3" width="28.54296875" customWidth="1"/>
    <col min="4" max="4" width="27.81640625" customWidth="1"/>
  </cols>
  <sheetData>
    <row r="1" spans="1:3" ht="27" customHeight="1" x14ac:dyDescent="0.35">
      <c r="A1" s="18" t="s">
        <v>0</v>
      </c>
      <c r="B1" s="20" t="s">
        <v>33</v>
      </c>
      <c r="C1" s="19"/>
    </row>
    <row r="2" spans="1:3" ht="15" thickBot="1" x14ac:dyDescent="0.4">
      <c r="A2" s="50" t="s">
        <v>38</v>
      </c>
      <c r="B2" s="50"/>
      <c r="C2" s="50"/>
    </row>
    <row r="3" spans="1:3" x14ac:dyDescent="0.35">
      <c r="A3" s="6" t="s">
        <v>1</v>
      </c>
      <c r="B3" s="27" t="s">
        <v>12</v>
      </c>
      <c r="C3" s="28"/>
    </row>
    <row r="4" spans="1:3" ht="29.5" thickBot="1" x14ac:dyDescent="0.4">
      <c r="A4" s="51" t="s">
        <v>35</v>
      </c>
      <c r="B4" s="78"/>
      <c r="C4" s="79"/>
    </row>
    <row r="5" spans="1:3" ht="29" x14ac:dyDescent="0.35">
      <c r="A5" s="7" t="s">
        <v>24</v>
      </c>
      <c r="B5" s="29"/>
      <c r="C5" s="30"/>
    </row>
    <row r="6" spans="1:3" ht="29" x14ac:dyDescent="0.35">
      <c r="A6" s="8" t="s">
        <v>25</v>
      </c>
      <c r="B6" s="31">
        <f>B5*12</f>
        <v>0</v>
      </c>
      <c r="C6" s="32"/>
    </row>
    <row r="7" spans="1:3" x14ac:dyDescent="0.35">
      <c r="A7" s="9" t="s">
        <v>2</v>
      </c>
      <c r="B7" s="33"/>
      <c r="C7" s="34"/>
    </row>
    <row r="8" spans="1:3" x14ac:dyDescent="0.35">
      <c r="A8" s="10" t="s">
        <v>3</v>
      </c>
      <c r="B8" s="35">
        <v>0</v>
      </c>
      <c r="C8" s="36"/>
    </row>
    <row r="9" spans="1:3" ht="29.5" thickBot="1" x14ac:dyDescent="0.4">
      <c r="A9" s="8" t="s">
        <v>26</v>
      </c>
      <c r="B9" s="31">
        <f>B5-B7-B8</f>
        <v>0</v>
      </c>
      <c r="C9" s="32"/>
    </row>
    <row r="10" spans="1:3" ht="44.5" thickTop="1" thickBot="1" x14ac:dyDescent="0.4">
      <c r="A10" s="60" t="s">
        <v>37</v>
      </c>
      <c r="B10" s="33"/>
      <c r="C10" s="34"/>
    </row>
    <row r="11" spans="1:3" ht="18" customHeight="1" thickTop="1" x14ac:dyDescent="0.35">
      <c r="A11" s="11" t="s">
        <v>4</v>
      </c>
      <c r="B11" s="37">
        <v>0</v>
      </c>
      <c r="C11" s="38"/>
    </row>
    <row r="12" spans="1:3" ht="17.5" customHeight="1" x14ac:dyDescent="0.35">
      <c r="A12" s="11" t="s">
        <v>5</v>
      </c>
      <c r="B12" s="37">
        <v>0</v>
      </c>
      <c r="C12" s="38"/>
    </row>
    <row r="13" spans="1:3" ht="15.65" customHeight="1" x14ac:dyDescent="0.35">
      <c r="A13" s="12" t="s">
        <v>30</v>
      </c>
      <c r="B13" s="37">
        <v>0</v>
      </c>
      <c r="C13" s="38"/>
    </row>
    <row r="14" spans="1:3" ht="31.5" customHeight="1" x14ac:dyDescent="0.35">
      <c r="A14" s="52" t="s">
        <v>36</v>
      </c>
      <c r="B14" s="53"/>
      <c r="C14" s="54"/>
    </row>
    <row r="15" spans="1:3" ht="29" x14ac:dyDescent="0.35">
      <c r="A15" s="13" t="s">
        <v>27</v>
      </c>
      <c r="B15" s="25">
        <f>B10-B11-B12-B13</f>
        <v>0</v>
      </c>
      <c r="C15" s="26"/>
    </row>
    <row r="16" spans="1:3" ht="11.5" customHeight="1" x14ac:dyDescent="0.35">
      <c r="A16" s="14"/>
      <c r="B16" s="45" t="str">
        <f>IF(B15&gt;B6,"DETTE SUPERIEURE AU PLAFOND","")</f>
        <v/>
      </c>
      <c r="C16" s="46"/>
    </row>
    <row r="17" spans="1:6" ht="29" x14ac:dyDescent="0.35">
      <c r="A17" s="14" t="s">
        <v>28</v>
      </c>
      <c r="B17" s="39" t="e">
        <f>B15/B9</f>
        <v>#DIV/0!</v>
      </c>
      <c r="C17" s="40"/>
      <c r="D17" s="17"/>
    </row>
    <row r="18" spans="1:6" ht="29" x14ac:dyDescent="0.35">
      <c r="A18" s="14" t="s">
        <v>34</v>
      </c>
      <c r="B18" s="41">
        <f>IF(AND(B15&lt;3000, C17&lt;12), 2,
  IF(AND(B15&lt;3000, C17&gt;=12), 3,
    IF(AND(B15&gt;=3000, B15&lt;6000, C17&lt;12), 3,
      IF(AND(B15&gt;=3000, B15&lt;6000, C17&gt;=12), 4,
        IF(AND(B15&gt;=6000, C17&lt;12), 4,
          IF(AND(B15&gt;=6000, C17&gt;=12), 5))))))</f>
        <v>2</v>
      </c>
      <c r="C18" s="42"/>
    </row>
    <row r="19" spans="1:6" ht="36" customHeight="1" x14ac:dyDescent="0.35">
      <c r="A19" s="15" t="s">
        <v>29</v>
      </c>
      <c r="B19" s="43">
        <f>B18*B9</f>
        <v>0</v>
      </c>
      <c r="C19" s="44"/>
    </row>
    <row r="20" spans="1:6" ht="33" customHeight="1" x14ac:dyDescent="0.35">
      <c r="A20" s="22" t="s">
        <v>9</v>
      </c>
      <c r="B20" s="23"/>
      <c r="C20" s="24"/>
    </row>
    <row r="21" spans="1:6" ht="30.75" customHeight="1" thickBot="1" x14ac:dyDescent="0.4">
      <c r="A21" s="16" t="s">
        <v>31</v>
      </c>
      <c r="B21" s="48" t="str">
        <f>IF(OR(B4="",B14=""),"Veuillez renseigner les dates",IF(B4&gt;B14+40,"Vous ne pouvez pas traiter ce dossier, demandez un décompte locatif à jour",IF(AND(B20&gt;=B19,B15&lt;=B6),"Accord","Refus")))</f>
        <v>Veuillez renseigner les dates</v>
      </c>
      <c r="C21" s="49"/>
      <c r="E21" s="48"/>
      <c r="F21" s="49"/>
    </row>
  </sheetData>
  <sheetProtection sheet="1" objects="1" scenarios="1" selectLockedCells="1"/>
  <mergeCells count="21">
    <mergeCell ref="E21:F21"/>
    <mergeCell ref="B19:C19"/>
    <mergeCell ref="B13:C13"/>
    <mergeCell ref="B16:C16"/>
    <mergeCell ref="B4:C4"/>
    <mergeCell ref="B14:C14"/>
    <mergeCell ref="B20:C20"/>
    <mergeCell ref="B21:C21"/>
    <mergeCell ref="B15:C15"/>
    <mergeCell ref="A2:C2"/>
    <mergeCell ref="B3:C3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B18:C18"/>
  </mergeCells>
  <conditionalFormatting sqref="B21:C21">
    <cfRule type="containsText" dxfId="7" priority="1" operator="containsText" text="Vous ne pouvez pas traiter">
      <formula>NOT(ISERROR(SEARCH("Vous ne pouvez pas traiter",B21)))</formula>
    </cfRule>
    <cfRule type="containsText" dxfId="6" priority="2" operator="containsText" text="Veuillez renseigner les dates">
      <formula>NOT(ISERROR(SEARCH("Veuillez renseigner les dates",B21)))</formula>
    </cfRule>
    <cfRule type="containsText" dxfId="5" priority="8" operator="containsText" text="Refus">
      <formula>NOT(ISERROR(SEARCH("Refus",B21)))</formula>
    </cfRule>
    <cfRule type="containsText" dxfId="4" priority="9" operator="containsText" text="Accord">
      <formula>NOT(ISERROR(SEARCH("Accord",B21)))</formula>
    </cfRule>
  </conditionalFormatting>
  <conditionalFormatting sqref="B16">
    <cfRule type="containsText" dxfId="3" priority="5" operator="containsText" text="DETTE SUPERIEURE AU PLAFOND">
      <formula>NOT(ISERROR(SEARCH("DETTE SUPERIEURE AU PLAFOND",B16)))</formula>
    </cfRule>
  </conditionalFormatting>
  <conditionalFormatting sqref="B15">
    <cfRule type="cellIs" dxfId="2" priority="6" operator="greaterThan">
      <formula>$B$6</formula>
    </cfRule>
  </conditionalFormatting>
  <conditionalFormatting sqref="E21:F21">
    <cfRule type="containsText" dxfId="1" priority="3" operator="containsText" text="Refus">
      <formula>NOT(ISERROR(SEARCH("Refus",E21)))</formula>
    </cfRule>
    <cfRule type="containsText" dxfId="0" priority="4" operator="containsText" text="Accord">
      <formula>NOT(ISERROR(SEARCH("Accord",E21)))</formula>
    </cfRule>
  </conditionalFormatting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64"/>
  <sheetViews>
    <sheetView workbookViewId="0">
      <selection activeCell="M14" sqref="M14"/>
    </sheetView>
  </sheetViews>
  <sheetFormatPr baseColWidth="10" defaultRowHeight="14.5" x14ac:dyDescent="0.35"/>
  <cols>
    <col min="2" max="2" width="16.453125" bestFit="1" customWidth="1"/>
    <col min="3" max="3" width="21.7265625" bestFit="1" customWidth="1"/>
    <col min="5" max="5" width="16.453125" bestFit="1" customWidth="1"/>
    <col min="6" max="6" width="21.7265625" bestFit="1" customWidth="1"/>
    <col min="8" max="8" width="16.453125" bestFit="1" customWidth="1"/>
    <col min="9" max="9" width="21.7265625" bestFit="1" customWidth="1"/>
    <col min="11" max="11" width="14.26953125" customWidth="1"/>
    <col min="12" max="12" width="16.1796875" customWidth="1"/>
    <col min="13" max="13" width="16.54296875" customWidth="1"/>
  </cols>
  <sheetData>
    <row r="2" spans="2:13" x14ac:dyDescent="0.35">
      <c r="L2" t="s">
        <v>22</v>
      </c>
    </row>
    <row r="3" spans="2:13" ht="29" x14ac:dyDescent="0.35">
      <c r="B3" s="47" t="s">
        <v>14</v>
      </c>
      <c r="C3" s="47"/>
      <c r="D3" s="5"/>
      <c r="E3" s="47" t="s">
        <v>17</v>
      </c>
      <c r="F3" s="47"/>
      <c r="G3" s="5"/>
      <c r="H3" s="47" t="s">
        <v>18</v>
      </c>
      <c r="I3" s="47"/>
      <c r="J3" s="5"/>
      <c r="K3" s="3" t="s">
        <v>19</v>
      </c>
      <c r="L3" s="4" t="s">
        <v>21</v>
      </c>
      <c r="M3" s="3" t="s">
        <v>20</v>
      </c>
    </row>
    <row r="4" spans="2:13" x14ac:dyDescent="0.35">
      <c r="B4" s="1" t="s">
        <v>15</v>
      </c>
      <c r="C4" s="1" t="s">
        <v>16</v>
      </c>
      <c r="E4" s="1" t="s">
        <v>15</v>
      </c>
      <c r="F4" s="1" t="s">
        <v>16</v>
      </c>
      <c r="H4" s="1" t="s">
        <v>15</v>
      </c>
      <c r="I4" s="1" t="s">
        <v>16</v>
      </c>
      <c r="K4" s="3" t="e">
        <f>VLOOKUP('Sans Exemple'!B17,Feuil1!B5:C64,2,TRUE)</f>
        <v>#DIV/0!</v>
      </c>
      <c r="L4" s="3" t="e">
        <f>VLOOKUP('Sans Exemple'!B17,Feuil1!E5:F64,2,TRUE)</f>
        <v>#DIV/0!</v>
      </c>
      <c r="M4" s="3" t="e">
        <f>VLOOKUP('Sans Exemple'!B17,H5:I64,2,1)</f>
        <v>#DIV/0!</v>
      </c>
    </row>
    <row r="5" spans="2:13" x14ac:dyDescent="0.35">
      <c r="B5" s="1">
        <v>1</v>
      </c>
      <c r="C5" s="1">
        <v>3</v>
      </c>
      <c r="E5" s="1">
        <v>1</v>
      </c>
      <c r="F5" s="1">
        <v>4</v>
      </c>
      <c r="H5" s="1">
        <v>1</v>
      </c>
      <c r="I5" s="1">
        <v>5</v>
      </c>
    </row>
    <row r="6" spans="2:13" x14ac:dyDescent="0.35">
      <c r="B6" s="1">
        <v>2</v>
      </c>
      <c r="C6" s="1">
        <v>3</v>
      </c>
      <c r="E6" s="1">
        <v>2</v>
      </c>
      <c r="F6" s="1">
        <v>4</v>
      </c>
      <c r="H6" s="1">
        <v>2</v>
      </c>
      <c r="I6" s="1">
        <v>5</v>
      </c>
    </row>
    <row r="7" spans="2:13" x14ac:dyDescent="0.35">
      <c r="B7" s="1">
        <v>3</v>
      </c>
      <c r="C7" s="1">
        <v>3</v>
      </c>
      <c r="E7" s="1">
        <v>3</v>
      </c>
      <c r="F7" s="1">
        <v>4</v>
      </c>
      <c r="H7" s="1">
        <v>3</v>
      </c>
      <c r="I7" s="1">
        <v>5</v>
      </c>
    </row>
    <row r="8" spans="2:13" x14ac:dyDescent="0.35">
      <c r="B8" s="1">
        <v>4</v>
      </c>
      <c r="C8" s="1">
        <v>3</v>
      </c>
      <c r="E8" s="1">
        <v>4</v>
      </c>
      <c r="F8" s="1">
        <v>4</v>
      </c>
      <c r="H8" s="1">
        <v>4</v>
      </c>
      <c r="I8" s="1">
        <v>5</v>
      </c>
      <c r="L8" t="s">
        <v>23</v>
      </c>
    </row>
    <row r="9" spans="2:13" ht="29" x14ac:dyDescent="0.35">
      <c r="B9" s="1">
        <v>5</v>
      </c>
      <c r="C9" s="1">
        <v>3</v>
      </c>
      <c r="E9" s="1">
        <v>5</v>
      </c>
      <c r="F9" s="1">
        <v>4</v>
      </c>
      <c r="H9" s="1">
        <v>5</v>
      </c>
      <c r="I9" s="1">
        <v>5</v>
      </c>
      <c r="K9" s="3" t="s">
        <v>19</v>
      </c>
      <c r="L9" s="4" t="s">
        <v>21</v>
      </c>
      <c r="M9" s="3" t="s">
        <v>20</v>
      </c>
    </row>
    <row r="10" spans="2:13" x14ac:dyDescent="0.35">
      <c r="B10" s="1">
        <v>6</v>
      </c>
      <c r="C10" s="1">
        <v>3</v>
      </c>
      <c r="E10" s="1">
        <v>6</v>
      </c>
      <c r="F10" s="1">
        <v>4</v>
      </c>
      <c r="H10" s="1">
        <v>6</v>
      </c>
      <c r="I10" s="1">
        <v>5</v>
      </c>
      <c r="K10" s="3" t="e">
        <f>VLOOKUP('Avec exemple'!C16,Feuil1!B5:C64,2,TRUE)</f>
        <v>#DIV/0!</v>
      </c>
      <c r="L10" s="3" t="e">
        <f>VLOOKUP('Avec exemple'!C16,Feuil1!E5:F64,2,TRUE)</f>
        <v>#DIV/0!</v>
      </c>
      <c r="M10" s="3" t="e">
        <f>VLOOKUP('Avec exemple'!C16,Feuil1!H5:I64,2,TRUE)</f>
        <v>#DIV/0!</v>
      </c>
    </row>
    <row r="11" spans="2:13" x14ac:dyDescent="0.35">
      <c r="B11" s="1">
        <v>7</v>
      </c>
      <c r="C11" s="1">
        <v>3</v>
      </c>
      <c r="E11" s="1">
        <v>7</v>
      </c>
      <c r="F11" s="1">
        <v>4</v>
      </c>
      <c r="H11" s="1">
        <v>7</v>
      </c>
      <c r="I11" s="1">
        <v>5</v>
      </c>
    </row>
    <row r="12" spans="2:13" x14ac:dyDescent="0.35">
      <c r="B12" s="1">
        <v>8</v>
      </c>
      <c r="C12" s="1">
        <v>3</v>
      </c>
      <c r="E12" s="1">
        <v>8</v>
      </c>
      <c r="F12" s="1">
        <v>4</v>
      </c>
      <c r="H12" s="1">
        <v>8</v>
      </c>
      <c r="I12" s="1">
        <v>5</v>
      </c>
    </row>
    <row r="13" spans="2:13" x14ac:dyDescent="0.35">
      <c r="B13" s="1">
        <v>9</v>
      </c>
      <c r="C13" s="1">
        <v>3</v>
      </c>
      <c r="E13" s="1">
        <v>9</v>
      </c>
      <c r="F13" s="1">
        <v>4</v>
      </c>
      <c r="H13" s="1">
        <v>9</v>
      </c>
      <c r="I13" s="1">
        <v>5</v>
      </c>
    </row>
    <row r="14" spans="2:13" x14ac:dyDescent="0.35">
      <c r="B14" s="1">
        <v>10</v>
      </c>
      <c r="C14" s="1">
        <v>3</v>
      </c>
      <c r="E14" s="1">
        <v>10</v>
      </c>
      <c r="F14" s="1">
        <v>4</v>
      </c>
      <c r="H14" s="1">
        <v>10</v>
      </c>
      <c r="I14" s="1">
        <v>5</v>
      </c>
    </row>
    <row r="15" spans="2:13" x14ac:dyDescent="0.35">
      <c r="B15" s="1">
        <v>11</v>
      </c>
      <c r="C15" s="1">
        <v>3</v>
      </c>
      <c r="E15" s="1">
        <v>11</v>
      </c>
      <c r="F15" s="1">
        <v>4</v>
      </c>
      <c r="H15" s="1">
        <v>11</v>
      </c>
      <c r="I15" s="1">
        <v>5</v>
      </c>
    </row>
    <row r="16" spans="2:13" x14ac:dyDescent="0.35">
      <c r="B16" s="1">
        <v>12</v>
      </c>
      <c r="C16" s="2">
        <v>4</v>
      </c>
      <c r="E16" s="1">
        <v>12</v>
      </c>
      <c r="F16" s="2">
        <v>5</v>
      </c>
      <c r="H16" s="1">
        <v>12</v>
      </c>
      <c r="I16" s="2">
        <v>6</v>
      </c>
    </row>
    <row r="17" spans="2:9" x14ac:dyDescent="0.35">
      <c r="B17" s="1">
        <v>13</v>
      </c>
      <c r="C17" s="2">
        <v>4</v>
      </c>
      <c r="E17" s="1">
        <v>13</v>
      </c>
      <c r="F17" s="2">
        <v>5</v>
      </c>
      <c r="H17" s="1">
        <v>13</v>
      </c>
      <c r="I17" s="2">
        <v>6</v>
      </c>
    </row>
    <row r="18" spans="2:9" x14ac:dyDescent="0.35">
      <c r="B18" s="1">
        <v>14</v>
      </c>
      <c r="C18" s="2">
        <v>4</v>
      </c>
      <c r="E18" s="1">
        <v>14</v>
      </c>
      <c r="F18" s="2">
        <v>5</v>
      </c>
      <c r="H18" s="1">
        <v>14</v>
      </c>
      <c r="I18" s="2">
        <v>6</v>
      </c>
    </row>
    <row r="19" spans="2:9" x14ac:dyDescent="0.35">
      <c r="B19" s="1">
        <v>15</v>
      </c>
      <c r="C19" s="2">
        <v>4</v>
      </c>
      <c r="E19" s="1">
        <v>15</v>
      </c>
      <c r="F19" s="2">
        <v>5</v>
      </c>
      <c r="H19" s="1">
        <v>15</v>
      </c>
      <c r="I19" s="2">
        <v>6</v>
      </c>
    </row>
    <row r="20" spans="2:9" x14ac:dyDescent="0.35">
      <c r="B20" s="1">
        <v>16</v>
      </c>
      <c r="C20" s="2">
        <v>4</v>
      </c>
      <c r="E20" s="1">
        <v>16</v>
      </c>
      <c r="F20" s="2">
        <v>5</v>
      </c>
      <c r="H20" s="1">
        <v>16</v>
      </c>
      <c r="I20" s="2">
        <v>6</v>
      </c>
    </row>
    <row r="21" spans="2:9" x14ac:dyDescent="0.35">
      <c r="B21" s="1">
        <v>17</v>
      </c>
      <c r="C21" s="2">
        <v>4</v>
      </c>
      <c r="E21" s="1">
        <v>17</v>
      </c>
      <c r="F21" s="2">
        <v>5</v>
      </c>
      <c r="H21" s="1">
        <v>17</v>
      </c>
      <c r="I21" s="2">
        <v>6</v>
      </c>
    </row>
    <row r="22" spans="2:9" x14ac:dyDescent="0.35">
      <c r="B22" s="1">
        <v>18</v>
      </c>
      <c r="C22" s="2">
        <v>4</v>
      </c>
      <c r="E22" s="1">
        <v>18</v>
      </c>
      <c r="F22" s="2">
        <v>5</v>
      </c>
      <c r="H22" s="1">
        <v>18</v>
      </c>
      <c r="I22" s="2">
        <v>6</v>
      </c>
    </row>
    <row r="23" spans="2:9" x14ac:dyDescent="0.35">
      <c r="B23" s="1">
        <v>19</v>
      </c>
      <c r="C23" s="2">
        <v>4</v>
      </c>
      <c r="E23" s="1">
        <v>19</v>
      </c>
      <c r="F23" s="2">
        <v>5</v>
      </c>
      <c r="H23" s="1">
        <v>19</v>
      </c>
      <c r="I23" s="2">
        <v>6</v>
      </c>
    </row>
    <row r="24" spans="2:9" x14ac:dyDescent="0.35">
      <c r="B24" s="1">
        <v>20</v>
      </c>
      <c r="C24" s="2">
        <v>4</v>
      </c>
      <c r="E24" s="1">
        <v>20</v>
      </c>
      <c r="F24" s="2">
        <v>5</v>
      </c>
      <c r="H24" s="1">
        <v>20</v>
      </c>
      <c r="I24" s="2">
        <v>6</v>
      </c>
    </row>
    <row r="25" spans="2:9" x14ac:dyDescent="0.35">
      <c r="B25" s="1">
        <v>21</v>
      </c>
      <c r="C25" s="2">
        <v>4</v>
      </c>
      <c r="E25" s="1">
        <v>21</v>
      </c>
      <c r="F25" s="2">
        <v>5</v>
      </c>
      <c r="H25" s="1">
        <v>21</v>
      </c>
      <c r="I25" s="2">
        <v>6</v>
      </c>
    </row>
    <row r="26" spans="2:9" x14ac:dyDescent="0.35">
      <c r="B26" s="1">
        <v>22</v>
      </c>
      <c r="C26" s="2">
        <v>4</v>
      </c>
      <c r="E26" s="1">
        <v>22</v>
      </c>
      <c r="F26" s="2">
        <v>5</v>
      </c>
      <c r="H26" s="1">
        <v>22</v>
      </c>
      <c r="I26" s="2">
        <v>6</v>
      </c>
    </row>
    <row r="27" spans="2:9" x14ac:dyDescent="0.35">
      <c r="B27" s="1">
        <v>23</v>
      </c>
      <c r="C27" s="2">
        <v>4</v>
      </c>
      <c r="E27" s="1">
        <v>23</v>
      </c>
      <c r="F27" s="2">
        <v>5</v>
      </c>
      <c r="H27" s="1">
        <v>23</v>
      </c>
      <c r="I27" s="2">
        <v>6</v>
      </c>
    </row>
    <row r="28" spans="2:9" x14ac:dyDescent="0.35">
      <c r="B28" s="1">
        <v>24</v>
      </c>
      <c r="C28" s="2">
        <v>4</v>
      </c>
      <c r="E28" s="1">
        <v>24</v>
      </c>
      <c r="F28" s="2">
        <v>6</v>
      </c>
      <c r="H28" s="1">
        <v>24</v>
      </c>
      <c r="I28" s="2">
        <v>6</v>
      </c>
    </row>
    <row r="29" spans="2:9" x14ac:dyDescent="0.35">
      <c r="B29" s="1">
        <v>25</v>
      </c>
      <c r="C29" s="2">
        <v>4</v>
      </c>
      <c r="E29" s="1">
        <v>25</v>
      </c>
      <c r="F29" s="2">
        <v>6</v>
      </c>
      <c r="H29" s="1">
        <v>25</v>
      </c>
      <c r="I29" s="2">
        <v>6</v>
      </c>
    </row>
    <row r="30" spans="2:9" x14ac:dyDescent="0.35">
      <c r="B30" s="1">
        <v>26</v>
      </c>
      <c r="C30" s="2">
        <v>4</v>
      </c>
      <c r="E30" s="1">
        <v>26</v>
      </c>
      <c r="F30" s="2">
        <v>6</v>
      </c>
      <c r="H30" s="1">
        <v>26</v>
      </c>
      <c r="I30" s="2">
        <v>6</v>
      </c>
    </row>
    <row r="31" spans="2:9" x14ac:dyDescent="0.35">
      <c r="B31" s="1">
        <v>27</v>
      </c>
      <c r="C31" s="2">
        <v>4</v>
      </c>
      <c r="E31" s="1">
        <v>27</v>
      </c>
      <c r="F31" s="2">
        <v>6</v>
      </c>
      <c r="H31" s="1">
        <v>27</v>
      </c>
      <c r="I31" s="2">
        <v>6</v>
      </c>
    </row>
    <row r="32" spans="2:9" x14ac:dyDescent="0.35">
      <c r="B32" s="1">
        <v>28</v>
      </c>
      <c r="C32" s="2">
        <v>4</v>
      </c>
      <c r="E32" s="1">
        <v>28</v>
      </c>
      <c r="F32" s="2">
        <v>6</v>
      </c>
      <c r="H32" s="1">
        <v>28</v>
      </c>
      <c r="I32" s="2">
        <v>6</v>
      </c>
    </row>
    <row r="33" spans="2:9" x14ac:dyDescent="0.35">
      <c r="B33" s="1">
        <v>29</v>
      </c>
      <c r="C33" s="2">
        <v>4</v>
      </c>
      <c r="E33" s="1">
        <v>29</v>
      </c>
      <c r="F33" s="2">
        <v>6</v>
      </c>
      <c r="H33" s="1">
        <v>29</v>
      </c>
      <c r="I33" s="2">
        <v>6</v>
      </c>
    </row>
    <row r="34" spans="2:9" x14ac:dyDescent="0.35">
      <c r="B34" s="1">
        <v>30</v>
      </c>
      <c r="C34" s="2">
        <v>4</v>
      </c>
      <c r="E34" s="1">
        <v>30</v>
      </c>
      <c r="F34" s="2">
        <v>6</v>
      </c>
      <c r="H34" s="1">
        <v>30</v>
      </c>
      <c r="I34" s="2">
        <v>6</v>
      </c>
    </row>
    <row r="35" spans="2:9" x14ac:dyDescent="0.35">
      <c r="B35" s="1">
        <v>31</v>
      </c>
      <c r="C35" s="2">
        <v>4</v>
      </c>
      <c r="E35" s="1">
        <v>31</v>
      </c>
      <c r="F35" s="2">
        <v>6</v>
      </c>
      <c r="H35" s="1">
        <v>31</v>
      </c>
      <c r="I35" s="2">
        <v>6</v>
      </c>
    </row>
    <row r="36" spans="2:9" x14ac:dyDescent="0.35">
      <c r="B36" s="1">
        <v>32</v>
      </c>
      <c r="C36" s="2">
        <v>4</v>
      </c>
      <c r="E36" s="1">
        <v>32</v>
      </c>
      <c r="F36" s="2">
        <v>6</v>
      </c>
      <c r="H36" s="1">
        <v>32</v>
      </c>
      <c r="I36" s="2">
        <v>6</v>
      </c>
    </row>
    <row r="37" spans="2:9" x14ac:dyDescent="0.35">
      <c r="B37" s="1">
        <v>33</v>
      </c>
      <c r="C37" s="2">
        <v>4</v>
      </c>
      <c r="E37" s="1">
        <v>33</v>
      </c>
      <c r="F37" s="2">
        <v>6</v>
      </c>
      <c r="H37" s="1">
        <v>33</v>
      </c>
      <c r="I37" s="2">
        <v>6</v>
      </c>
    </row>
    <row r="38" spans="2:9" x14ac:dyDescent="0.35">
      <c r="B38" s="1">
        <v>34</v>
      </c>
      <c r="C38" s="2">
        <v>4</v>
      </c>
      <c r="E38" s="1">
        <v>34</v>
      </c>
      <c r="F38" s="2">
        <v>6</v>
      </c>
      <c r="H38" s="1">
        <v>34</v>
      </c>
      <c r="I38" s="2">
        <v>6</v>
      </c>
    </row>
    <row r="39" spans="2:9" x14ac:dyDescent="0.35">
      <c r="B39" s="1">
        <v>35</v>
      </c>
      <c r="C39" s="2">
        <v>4</v>
      </c>
      <c r="E39" s="1">
        <v>35</v>
      </c>
      <c r="F39" s="2">
        <v>6</v>
      </c>
      <c r="H39" s="1">
        <v>35</v>
      </c>
      <c r="I39" s="2">
        <v>6</v>
      </c>
    </row>
    <row r="40" spans="2:9" x14ac:dyDescent="0.35">
      <c r="B40" s="1">
        <v>36</v>
      </c>
      <c r="C40" s="2">
        <v>4</v>
      </c>
      <c r="E40" s="1">
        <v>36</v>
      </c>
      <c r="F40" s="2">
        <v>6</v>
      </c>
      <c r="H40" s="1">
        <v>36</v>
      </c>
      <c r="I40" s="2">
        <v>6</v>
      </c>
    </row>
    <row r="41" spans="2:9" x14ac:dyDescent="0.35">
      <c r="B41" s="1">
        <v>37</v>
      </c>
      <c r="C41" s="2">
        <v>4</v>
      </c>
      <c r="E41" s="1">
        <v>37</v>
      </c>
      <c r="F41" s="2">
        <v>6</v>
      </c>
      <c r="H41" s="1">
        <v>37</v>
      </c>
      <c r="I41" s="2">
        <v>6</v>
      </c>
    </row>
    <row r="42" spans="2:9" x14ac:dyDescent="0.35">
      <c r="B42" s="1">
        <v>38</v>
      </c>
      <c r="C42" s="2">
        <v>4</v>
      </c>
      <c r="E42" s="1">
        <v>38</v>
      </c>
      <c r="F42" s="2">
        <v>6</v>
      </c>
      <c r="H42" s="1">
        <v>38</v>
      </c>
      <c r="I42" s="2">
        <v>6</v>
      </c>
    </row>
    <row r="43" spans="2:9" x14ac:dyDescent="0.35">
      <c r="B43" s="1">
        <v>39</v>
      </c>
      <c r="C43" s="2">
        <v>4</v>
      </c>
      <c r="E43" s="1">
        <v>39</v>
      </c>
      <c r="F43" s="2">
        <v>6</v>
      </c>
      <c r="H43" s="1">
        <v>39</v>
      </c>
      <c r="I43" s="2">
        <v>6</v>
      </c>
    </row>
    <row r="44" spans="2:9" x14ac:dyDescent="0.35">
      <c r="B44" s="1">
        <v>40</v>
      </c>
      <c r="C44" s="2">
        <v>4</v>
      </c>
      <c r="E44" s="1">
        <v>40</v>
      </c>
      <c r="F44" s="2">
        <v>6</v>
      </c>
      <c r="H44" s="1">
        <v>40</v>
      </c>
      <c r="I44" s="2">
        <v>6</v>
      </c>
    </row>
    <row r="45" spans="2:9" x14ac:dyDescent="0.35">
      <c r="B45" s="1">
        <v>41</v>
      </c>
      <c r="C45" s="2">
        <v>4</v>
      </c>
      <c r="E45" s="1">
        <v>41</v>
      </c>
      <c r="F45" s="2">
        <v>6</v>
      </c>
      <c r="H45" s="1">
        <v>41</v>
      </c>
      <c r="I45" s="2">
        <v>6</v>
      </c>
    </row>
    <row r="46" spans="2:9" x14ac:dyDescent="0.35">
      <c r="B46" s="1">
        <v>42</v>
      </c>
      <c r="C46" s="2">
        <v>4</v>
      </c>
      <c r="E46" s="1">
        <v>42</v>
      </c>
      <c r="F46" s="2">
        <v>6</v>
      </c>
      <c r="H46" s="1">
        <v>42</v>
      </c>
      <c r="I46" s="2">
        <v>6</v>
      </c>
    </row>
    <row r="47" spans="2:9" x14ac:dyDescent="0.35">
      <c r="B47" s="1">
        <v>43</v>
      </c>
      <c r="C47" s="2">
        <v>4</v>
      </c>
      <c r="E47" s="1">
        <v>43</v>
      </c>
      <c r="F47" s="2">
        <v>6</v>
      </c>
      <c r="H47" s="1">
        <v>43</v>
      </c>
      <c r="I47" s="2">
        <v>6</v>
      </c>
    </row>
    <row r="48" spans="2:9" x14ac:dyDescent="0.35">
      <c r="B48" s="1">
        <v>44</v>
      </c>
      <c r="C48" s="2">
        <v>4</v>
      </c>
      <c r="E48" s="1">
        <v>44</v>
      </c>
      <c r="F48" s="2">
        <v>6</v>
      </c>
      <c r="H48" s="1">
        <v>44</v>
      </c>
      <c r="I48" s="2">
        <v>6</v>
      </c>
    </row>
    <row r="49" spans="2:9" x14ac:dyDescent="0.35">
      <c r="B49" s="1">
        <v>45</v>
      </c>
      <c r="C49" s="2">
        <v>4</v>
      </c>
      <c r="E49" s="1">
        <v>45</v>
      </c>
      <c r="F49" s="2">
        <v>6</v>
      </c>
      <c r="H49" s="1">
        <v>45</v>
      </c>
      <c r="I49" s="2">
        <v>6</v>
      </c>
    </row>
    <row r="50" spans="2:9" x14ac:dyDescent="0.35">
      <c r="B50" s="1">
        <v>46</v>
      </c>
      <c r="C50" s="2">
        <v>4</v>
      </c>
      <c r="E50" s="1">
        <v>46</v>
      </c>
      <c r="F50" s="2">
        <v>6</v>
      </c>
      <c r="H50" s="1">
        <v>46</v>
      </c>
      <c r="I50" s="2">
        <v>6</v>
      </c>
    </row>
    <row r="51" spans="2:9" x14ac:dyDescent="0.35">
      <c r="B51" s="1">
        <v>47</v>
      </c>
      <c r="C51" s="2">
        <v>4</v>
      </c>
      <c r="E51" s="1">
        <v>47</v>
      </c>
      <c r="F51" s="2">
        <v>6</v>
      </c>
      <c r="H51" s="1">
        <v>47</v>
      </c>
      <c r="I51" s="2">
        <v>6</v>
      </c>
    </row>
    <row r="52" spans="2:9" x14ac:dyDescent="0.35">
      <c r="B52" s="1">
        <v>48</v>
      </c>
      <c r="C52" s="2">
        <v>4</v>
      </c>
      <c r="E52" s="1">
        <v>48</v>
      </c>
      <c r="F52" s="2">
        <v>6</v>
      </c>
      <c r="H52" s="1">
        <v>48</v>
      </c>
      <c r="I52" s="2">
        <v>6</v>
      </c>
    </row>
    <row r="53" spans="2:9" x14ac:dyDescent="0.35">
      <c r="B53" s="1">
        <v>49</v>
      </c>
      <c r="C53" s="2">
        <v>4</v>
      </c>
      <c r="E53" s="1">
        <v>49</v>
      </c>
      <c r="F53" s="2">
        <v>6</v>
      </c>
      <c r="H53" s="1">
        <v>49</v>
      </c>
      <c r="I53" s="2">
        <v>6</v>
      </c>
    </row>
    <row r="54" spans="2:9" x14ac:dyDescent="0.35">
      <c r="B54" s="1">
        <v>50</v>
      </c>
      <c r="C54" s="2">
        <v>4</v>
      </c>
      <c r="E54" s="1">
        <v>50</v>
      </c>
      <c r="F54" s="2">
        <v>6</v>
      </c>
      <c r="H54" s="1">
        <v>50</v>
      </c>
      <c r="I54" s="2">
        <v>6</v>
      </c>
    </row>
    <row r="55" spans="2:9" x14ac:dyDescent="0.35">
      <c r="B55" s="1">
        <v>51</v>
      </c>
      <c r="C55" s="2">
        <v>4</v>
      </c>
      <c r="E55" s="1">
        <v>51</v>
      </c>
      <c r="F55" s="2">
        <v>6</v>
      </c>
      <c r="H55" s="1">
        <v>51</v>
      </c>
      <c r="I55" s="2">
        <v>6</v>
      </c>
    </row>
    <row r="56" spans="2:9" x14ac:dyDescent="0.35">
      <c r="B56" s="1">
        <v>52</v>
      </c>
      <c r="C56" s="2">
        <v>4</v>
      </c>
      <c r="E56" s="1">
        <v>52</v>
      </c>
      <c r="F56" s="2">
        <v>6</v>
      </c>
      <c r="H56" s="1">
        <v>52</v>
      </c>
      <c r="I56" s="2">
        <v>6</v>
      </c>
    </row>
    <row r="57" spans="2:9" x14ac:dyDescent="0.35">
      <c r="B57" s="1">
        <v>53</v>
      </c>
      <c r="C57" s="2">
        <v>4</v>
      </c>
      <c r="E57" s="1">
        <v>53</v>
      </c>
      <c r="F57" s="2">
        <v>6</v>
      </c>
      <c r="H57" s="1">
        <v>53</v>
      </c>
      <c r="I57" s="2">
        <v>6</v>
      </c>
    </row>
    <row r="58" spans="2:9" x14ac:dyDescent="0.35">
      <c r="B58" s="1">
        <v>54</v>
      </c>
      <c r="C58" s="2">
        <v>4</v>
      </c>
      <c r="E58" s="1">
        <v>54</v>
      </c>
      <c r="F58" s="2">
        <v>6</v>
      </c>
      <c r="H58" s="1">
        <v>54</v>
      </c>
      <c r="I58" s="2">
        <v>6</v>
      </c>
    </row>
    <row r="59" spans="2:9" x14ac:dyDescent="0.35">
      <c r="B59" s="1">
        <v>55</v>
      </c>
      <c r="C59" s="2">
        <v>4</v>
      </c>
      <c r="E59" s="1">
        <v>55</v>
      </c>
      <c r="F59" s="2">
        <v>6</v>
      </c>
      <c r="H59" s="1">
        <v>55</v>
      </c>
      <c r="I59" s="2">
        <v>6</v>
      </c>
    </row>
    <row r="60" spans="2:9" x14ac:dyDescent="0.35">
      <c r="B60" s="1">
        <v>56</v>
      </c>
      <c r="C60" s="2">
        <v>4</v>
      </c>
      <c r="E60" s="1">
        <v>56</v>
      </c>
      <c r="F60" s="2">
        <v>6</v>
      </c>
      <c r="H60" s="1">
        <v>56</v>
      </c>
      <c r="I60" s="2">
        <v>6</v>
      </c>
    </row>
    <row r="61" spans="2:9" x14ac:dyDescent="0.35">
      <c r="B61" s="1">
        <v>57</v>
      </c>
      <c r="C61" s="2">
        <v>4</v>
      </c>
      <c r="E61" s="1">
        <v>57</v>
      </c>
      <c r="F61" s="2">
        <v>6</v>
      </c>
      <c r="H61" s="1">
        <v>57</v>
      </c>
      <c r="I61" s="2">
        <v>6</v>
      </c>
    </row>
    <row r="62" spans="2:9" x14ac:dyDescent="0.35">
      <c r="B62" s="1">
        <v>58</v>
      </c>
      <c r="C62" s="2">
        <v>4</v>
      </c>
      <c r="E62" s="1">
        <v>58</v>
      </c>
      <c r="F62" s="2">
        <v>6</v>
      </c>
      <c r="H62" s="1">
        <v>58</v>
      </c>
      <c r="I62" s="2">
        <v>6</v>
      </c>
    </row>
    <row r="63" spans="2:9" x14ac:dyDescent="0.35">
      <c r="B63" s="1">
        <v>59</v>
      </c>
      <c r="C63" s="2">
        <v>4</v>
      </c>
      <c r="E63" s="1">
        <v>59</v>
      </c>
      <c r="F63" s="2">
        <v>6</v>
      </c>
      <c r="H63" s="1">
        <v>59</v>
      </c>
      <c r="I63" s="2">
        <v>6</v>
      </c>
    </row>
    <row r="64" spans="2:9" x14ac:dyDescent="0.35">
      <c r="B64" s="1">
        <v>60</v>
      </c>
      <c r="C64" s="2">
        <v>4</v>
      </c>
      <c r="E64" s="1">
        <v>60</v>
      </c>
      <c r="F64" s="2">
        <v>6</v>
      </c>
      <c r="H64" s="1">
        <v>60</v>
      </c>
      <c r="I64" s="2">
        <v>6</v>
      </c>
    </row>
  </sheetData>
  <mergeCells count="3">
    <mergeCell ref="B3:C3"/>
    <mergeCell ref="E3:F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Avec exemple</vt:lpstr>
      <vt:lpstr>Sans Exemple</vt:lpstr>
      <vt:lpstr>Feuil1</vt:lpstr>
    </vt:vector>
  </TitlesOfParts>
  <Company>Conseil Departemental de la Seine Saint Denis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 Sanchez</dc:creator>
  <cp:lastModifiedBy>Carolina Romero blanco</cp:lastModifiedBy>
  <cp:lastPrinted>2022-11-16T09:27:39Z</cp:lastPrinted>
  <dcterms:created xsi:type="dcterms:W3CDTF">2021-02-26T16:36:33Z</dcterms:created>
  <dcterms:modified xsi:type="dcterms:W3CDTF">2025-05-07T13:50:59Z</dcterms:modified>
</cp:coreProperties>
</file>